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Fizyka\PRODUKTY eFizyka\Półprodukty\Przejście światła przez pryzmat czI\"/>
    </mc:Choice>
  </mc:AlternateContent>
  <bookViews>
    <workbookView xWindow="0" yWindow="30" windowWidth="19200" windowHeight="11760" activeTab="2"/>
  </bookViews>
  <sheets>
    <sheet name="arcsin" sheetId="1" r:id="rId1"/>
    <sheet name="odchylenie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E20" i="3" l="1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A3" i="3"/>
  <c r="F4" i="3" l="1"/>
  <c r="G4" i="3" s="1"/>
  <c r="H4" i="3" s="1"/>
  <c r="I4" i="3" s="1"/>
  <c r="F6" i="3"/>
  <c r="G6" i="3" s="1"/>
  <c r="H6" i="3" s="1"/>
  <c r="I6" i="3" s="1"/>
  <c r="F8" i="3"/>
  <c r="G8" i="3" s="1"/>
  <c r="H8" i="3" s="1"/>
  <c r="I8" i="3" s="1"/>
  <c r="F10" i="3"/>
  <c r="G10" i="3" s="1"/>
  <c r="H10" i="3" s="1"/>
  <c r="I10" i="3" s="1"/>
  <c r="F12" i="3"/>
  <c r="G12" i="3" s="1"/>
  <c r="H12" i="3" s="1"/>
  <c r="I12" i="3" s="1"/>
  <c r="F14" i="3"/>
  <c r="G14" i="3" s="1"/>
  <c r="H14" i="3" s="1"/>
  <c r="I14" i="3" s="1"/>
  <c r="F16" i="3"/>
  <c r="G16" i="3" s="1"/>
  <c r="H16" i="3" s="1"/>
  <c r="I16" i="3" s="1"/>
  <c r="F18" i="3"/>
  <c r="G18" i="3" s="1"/>
  <c r="H18" i="3" s="1"/>
  <c r="I18" i="3" s="1"/>
  <c r="F20" i="3"/>
  <c r="G20" i="3" s="1"/>
  <c r="H20" i="3" s="1"/>
  <c r="I20" i="3" s="1"/>
  <c r="F3" i="3"/>
  <c r="G3" i="3" s="1"/>
  <c r="H3" i="3" s="1"/>
  <c r="I3" i="3" s="1"/>
  <c r="F5" i="3"/>
  <c r="G5" i="3" s="1"/>
  <c r="H5" i="3" s="1"/>
  <c r="I5" i="3" s="1"/>
  <c r="J5" i="3" s="1"/>
  <c r="K5" i="3" s="1"/>
  <c r="L5" i="3" s="1"/>
  <c r="F7" i="3"/>
  <c r="G7" i="3" s="1"/>
  <c r="H7" i="3" s="1"/>
  <c r="I7" i="3" s="1"/>
  <c r="F9" i="3"/>
  <c r="G9" i="3" s="1"/>
  <c r="H9" i="3" s="1"/>
  <c r="I9" i="3" s="1"/>
  <c r="J9" i="3" s="1"/>
  <c r="K9" i="3" s="1"/>
  <c r="L9" i="3" s="1"/>
  <c r="F11" i="3"/>
  <c r="G11" i="3" s="1"/>
  <c r="H11" i="3" s="1"/>
  <c r="I11" i="3" s="1"/>
  <c r="F13" i="3"/>
  <c r="G13" i="3" s="1"/>
  <c r="H13" i="3" s="1"/>
  <c r="I13" i="3" s="1"/>
  <c r="J13" i="3" s="1"/>
  <c r="K13" i="3" s="1"/>
  <c r="L13" i="3" s="1"/>
  <c r="F15" i="3"/>
  <c r="G15" i="3" s="1"/>
  <c r="H15" i="3" s="1"/>
  <c r="I15" i="3" s="1"/>
  <c r="F17" i="3"/>
  <c r="G17" i="3" s="1"/>
  <c r="H17" i="3" s="1"/>
  <c r="I17" i="3" s="1"/>
  <c r="J17" i="3" s="1"/>
  <c r="K17" i="3" s="1"/>
  <c r="L17" i="3" s="1"/>
  <c r="F19" i="3"/>
  <c r="G19" i="3" s="1"/>
  <c r="H19" i="3" s="1"/>
  <c r="I19" i="3" s="1"/>
  <c r="J20" i="3"/>
  <c r="K20" i="3" s="1"/>
  <c r="L20" i="3" s="1"/>
  <c r="J3" i="3"/>
  <c r="K3" i="3" s="1"/>
  <c r="L3" i="3" s="1"/>
  <c r="J4" i="3"/>
  <c r="K4" i="3" s="1"/>
  <c r="L4" i="3" s="1"/>
  <c r="J6" i="3"/>
  <c r="K6" i="3" s="1"/>
  <c r="L6" i="3" s="1"/>
  <c r="J7" i="3"/>
  <c r="K7" i="3" s="1"/>
  <c r="L7" i="3" s="1"/>
  <c r="J8" i="3"/>
  <c r="K8" i="3" s="1"/>
  <c r="L8" i="3" s="1"/>
  <c r="J10" i="3"/>
  <c r="K10" i="3" s="1"/>
  <c r="L10" i="3" s="1"/>
  <c r="J11" i="3"/>
  <c r="K11" i="3" s="1"/>
  <c r="L11" i="3" s="1"/>
  <c r="J12" i="3"/>
  <c r="K12" i="3" s="1"/>
  <c r="L12" i="3" s="1"/>
  <c r="J14" i="3"/>
  <c r="K14" i="3" s="1"/>
  <c r="L14" i="3" s="1"/>
  <c r="J15" i="3"/>
  <c r="K15" i="3" s="1"/>
  <c r="L15" i="3" s="1"/>
  <c r="J16" i="3"/>
  <c r="K16" i="3" s="1"/>
  <c r="L16" i="3" s="1"/>
  <c r="J18" i="3"/>
  <c r="K18" i="3" s="1"/>
  <c r="L18" i="3" s="1"/>
  <c r="J19" i="3"/>
  <c r="K19" i="3" s="1"/>
  <c r="L19" i="3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3" i="2"/>
  <c r="A3" i="2"/>
  <c r="A3" i="1"/>
  <c r="D5" i="1" s="1"/>
  <c r="E5" i="1" s="1"/>
  <c r="F5" i="1" s="1"/>
  <c r="D29" i="1" l="1"/>
  <c r="E29" i="1" s="1"/>
  <c r="F29" i="1" s="1"/>
  <c r="D28" i="1"/>
  <c r="E28" i="1" s="1"/>
  <c r="F28" i="1" s="1"/>
  <c r="D25" i="1"/>
  <c r="E25" i="1" s="1"/>
  <c r="F25" i="1" s="1"/>
  <c r="D24" i="1"/>
  <c r="E24" i="1" s="1"/>
  <c r="F24" i="1" s="1"/>
  <c r="D31" i="1"/>
  <c r="E31" i="1" s="1"/>
  <c r="F31" i="1" s="1"/>
  <c r="D30" i="1"/>
  <c r="E30" i="1" s="1"/>
  <c r="F30" i="1" s="1"/>
  <c r="D27" i="1"/>
  <c r="E27" i="1" s="1"/>
  <c r="F27" i="1" s="1"/>
  <c r="D26" i="1"/>
  <c r="E26" i="1" s="1"/>
  <c r="F26" i="1" s="1"/>
  <c r="D23" i="1"/>
  <c r="E23" i="1" s="1"/>
  <c r="F23" i="1" s="1"/>
  <c r="D22" i="1"/>
  <c r="E22" i="1" s="1"/>
  <c r="F22" i="1" s="1"/>
  <c r="F3" i="2"/>
  <c r="G3" i="2" s="1"/>
  <c r="H3" i="2" s="1"/>
  <c r="I3" i="2" s="1"/>
  <c r="J3" i="2" s="1"/>
  <c r="K3" i="2" s="1"/>
  <c r="L3" i="2" s="1"/>
  <c r="F19" i="2"/>
  <c r="G19" i="2" s="1"/>
  <c r="H19" i="2" s="1"/>
  <c r="I19" i="2" s="1"/>
  <c r="J19" i="2" s="1"/>
  <c r="K19" i="2" s="1"/>
  <c r="L19" i="2" s="1"/>
  <c r="F17" i="2"/>
  <c r="G17" i="2" s="1"/>
  <c r="H17" i="2" s="1"/>
  <c r="I17" i="2" s="1"/>
  <c r="J17" i="2" s="1"/>
  <c r="K17" i="2" s="1"/>
  <c r="L17" i="2" s="1"/>
  <c r="F15" i="2"/>
  <c r="G15" i="2" s="1"/>
  <c r="H15" i="2" s="1"/>
  <c r="I15" i="2" s="1"/>
  <c r="J15" i="2" s="1"/>
  <c r="K15" i="2" s="1"/>
  <c r="L15" i="2" s="1"/>
  <c r="F13" i="2"/>
  <c r="G13" i="2" s="1"/>
  <c r="H13" i="2" s="1"/>
  <c r="I13" i="2" s="1"/>
  <c r="J13" i="2" s="1"/>
  <c r="K13" i="2" s="1"/>
  <c r="L13" i="2" s="1"/>
  <c r="F11" i="2"/>
  <c r="G11" i="2" s="1"/>
  <c r="H11" i="2" s="1"/>
  <c r="I11" i="2" s="1"/>
  <c r="J11" i="2" s="1"/>
  <c r="K11" i="2" s="1"/>
  <c r="L11" i="2" s="1"/>
  <c r="F9" i="2"/>
  <c r="G9" i="2" s="1"/>
  <c r="H9" i="2" s="1"/>
  <c r="I9" i="2" s="1"/>
  <c r="J9" i="2" s="1"/>
  <c r="K9" i="2" s="1"/>
  <c r="L9" i="2" s="1"/>
  <c r="F7" i="2"/>
  <c r="G7" i="2" s="1"/>
  <c r="H7" i="2" s="1"/>
  <c r="I7" i="2" s="1"/>
  <c r="J7" i="2" s="1"/>
  <c r="K7" i="2" s="1"/>
  <c r="L7" i="2" s="1"/>
  <c r="F5" i="2"/>
  <c r="G5" i="2" s="1"/>
  <c r="H5" i="2" s="1"/>
  <c r="I5" i="2" s="1"/>
  <c r="J5" i="2" s="1"/>
  <c r="K5" i="2" s="1"/>
  <c r="L5" i="2" s="1"/>
  <c r="F20" i="2"/>
  <c r="G20" i="2" s="1"/>
  <c r="H20" i="2" s="1"/>
  <c r="I20" i="2" s="1"/>
  <c r="J20" i="2" s="1"/>
  <c r="K20" i="2" s="1"/>
  <c r="L20" i="2" s="1"/>
  <c r="F18" i="2"/>
  <c r="G18" i="2" s="1"/>
  <c r="H18" i="2" s="1"/>
  <c r="I18" i="2" s="1"/>
  <c r="J18" i="2" s="1"/>
  <c r="K18" i="2" s="1"/>
  <c r="L18" i="2" s="1"/>
  <c r="F16" i="2"/>
  <c r="G16" i="2" s="1"/>
  <c r="H16" i="2" s="1"/>
  <c r="I16" i="2" s="1"/>
  <c r="J16" i="2" s="1"/>
  <c r="K16" i="2" s="1"/>
  <c r="L16" i="2" s="1"/>
  <c r="F14" i="2"/>
  <c r="G14" i="2" s="1"/>
  <c r="H14" i="2" s="1"/>
  <c r="I14" i="2" s="1"/>
  <c r="J14" i="2" s="1"/>
  <c r="K14" i="2" s="1"/>
  <c r="L14" i="2" s="1"/>
  <c r="F12" i="2"/>
  <c r="G12" i="2" s="1"/>
  <c r="H12" i="2" s="1"/>
  <c r="I12" i="2" s="1"/>
  <c r="J12" i="2" s="1"/>
  <c r="K12" i="2" s="1"/>
  <c r="L12" i="2" s="1"/>
  <c r="F10" i="2"/>
  <c r="G10" i="2" s="1"/>
  <c r="H10" i="2" s="1"/>
  <c r="I10" i="2" s="1"/>
  <c r="J10" i="2" s="1"/>
  <c r="K10" i="2" s="1"/>
  <c r="L10" i="2" s="1"/>
  <c r="F8" i="2"/>
  <c r="G8" i="2" s="1"/>
  <c r="H8" i="2" s="1"/>
  <c r="I8" i="2" s="1"/>
  <c r="J8" i="2" s="1"/>
  <c r="K8" i="2" s="1"/>
  <c r="L8" i="2" s="1"/>
  <c r="F6" i="2"/>
  <c r="G6" i="2" s="1"/>
  <c r="H6" i="2" s="1"/>
  <c r="I6" i="2" s="1"/>
  <c r="J6" i="2" s="1"/>
  <c r="K6" i="2" s="1"/>
  <c r="L6" i="2" s="1"/>
  <c r="F4" i="2"/>
  <c r="G4" i="2" s="1"/>
  <c r="H4" i="2" s="1"/>
  <c r="I4" i="2" s="1"/>
  <c r="J4" i="2" s="1"/>
  <c r="K4" i="2" s="1"/>
  <c r="L4" i="2" s="1"/>
  <c r="D3" i="1"/>
  <c r="E3" i="1" s="1"/>
  <c r="F3" i="1" s="1"/>
  <c r="D20" i="1"/>
  <c r="E20" i="1" s="1"/>
  <c r="F20" i="1" s="1"/>
  <c r="D16" i="1"/>
  <c r="E16" i="1" s="1"/>
  <c r="F16" i="1" s="1"/>
  <c r="D12" i="1"/>
  <c r="E12" i="1" s="1"/>
  <c r="F12" i="1" s="1"/>
  <c r="D8" i="1"/>
  <c r="E8" i="1" s="1"/>
  <c r="F8" i="1" s="1"/>
  <c r="D4" i="1"/>
  <c r="E4" i="1" s="1"/>
  <c r="F4" i="1" s="1"/>
  <c r="D18" i="1"/>
  <c r="E18" i="1" s="1"/>
  <c r="F18" i="1" s="1"/>
  <c r="D14" i="1"/>
  <c r="E14" i="1" s="1"/>
  <c r="F14" i="1" s="1"/>
  <c r="D10" i="1"/>
  <c r="E10" i="1" s="1"/>
  <c r="F10" i="1" s="1"/>
  <c r="D6" i="1"/>
  <c r="E6" i="1" s="1"/>
  <c r="F6" i="1" s="1"/>
  <c r="D21" i="1"/>
  <c r="E21" i="1" s="1"/>
  <c r="F21" i="1" s="1"/>
  <c r="D19" i="1"/>
  <c r="E19" i="1" s="1"/>
  <c r="F19" i="1" s="1"/>
  <c r="D17" i="1"/>
  <c r="E17" i="1" s="1"/>
  <c r="F17" i="1" s="1"/>
  <c r="D15" i="1"/>
  <c r="E15" i="1" s="1"/>
  <c r="F15" i="1" s="1"/>
  <c r="D13" i="1"/>
  <c r="E13" i="1" s="1"/>
  <c r="F13" i="1" s="1"/>
  <c r="D11" i="1"/>
  <c r="E11" i="1" s="1"/>
  <c r="F11" i="1" s="1"/>
  <c r="D9" i="1"/>
  <c r="E9" i="1" s="1"/>
  <c r="F9" i="1" s="1"/>
  <c r="D7" i="1"/>
  <c r="E7" i="1" s="1"/>
  <c r="F7" i="1" s="1"/>
</calcChain>
</file>

<file path=xl/sharedStrings.xml><?xml version="1.0" encoding="utf-8"?>
<sst xmlns="http://schemas.openxmlformats.org/spreadsheetml/2006/main" count="27" uniqueCount="15">
  <si>
    <t>n</t>
  </si>
  <si>
    <t>u</t>
  </si>
  <si>
    <t>n*u</t>
  </si>
  <si>
    <t>arcsin(n*u)
(rad)</t>
  </si>
  <si>
    <t>arcsin(n*u)
(deg)</t>
  </si>
  <si>
    <t>fi</t>
  </si>
  <si>
    <r>
      <t>a (</t>
    </r>
    <r>
      <rPr>
        <b/>
        <sz val="10"/>
        <rFont val="Arial"/>
        <family val="2"/>
        <charset val="238"/>
      </rPr>
      <t>deg)</t>
    </r>
  </si>
  <si>
    <r>
      <t>a (</t>
    </r>
    <r>
      <rPr>
        <b/>
        <sz val="10"/>
        <rFont val="Arial"/>
        <family val="2"/>
        <charset val="238"/>
      </rPr>
      <t>rad)</t>
    </r>
  </si>
  <si>
    <r>
      <t>b (</t>
    </r>
    <r>
      <rPr>
        <b/>
        <sz val="10"/>
        <rFont val="Arial"/>
        <family val="2"/>
        <charset val="238"/>
      </rPr>
      <t>deg)</t>
    </r>
  </si>
  <si>
    <r>
      <t>g (</t>
    </r>
    <r>
      <rPr>
        <b/>
        <sz val="10"/>
        <rFont val="Arial"/>
        <family val="2"/>
        <charset val="238"/>
      </rPr>
      <t>rad)</t>
    </r>
  </si>
  <si>
    <r>
      <t>d (</t>
    </r>
    <r>
      <rPr>
        <b/>
        <sz val="10"/>
        <rFont val="Arial"/>
        <family val="2"/>
        <charset val="238"/>
      </rPr>
      <t>deg)</t>
    </r>
  </si>
  <si>
    <r>
      <t>b (</t>
    </r>
    <r>
      <rPr>
        <b/>
        <sz val="10"/>
        <rFont val="Arial"/>
        <family val="2"/>
        <charset val="238"/>
      </rPr>
      <t>rad) = 
arcsin(sin(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  <charset val="238"/>
      </rPr>
      <t>)/n)</t>
    </r>
  </si>
  <si>
    <r>
      <t>g (</t>
    </r>
    <r>
      <rPr>
        <b/>
        <sz val="10"/>
        <rFont val="Arial"/>
        <family val="2"/>
        <charset val="238"/>
      </rPr>
      <t>deg)
=</t>
    </r>
    <r>
      <rPr>
        <b/>
        <sz val="10"/>
        <rFont val="Symbol"/>
        <family val="1"/>
        <charset val="2"/>
      </rPr>
      <t xml:space="preserve"> j - b</t>
    </r>
  </si>
  <si>
    <r>
      <t>d (</t>
    </r>
    <r>
      <rPr>
        <b/>
        <sz val="10"/>
        <rFont val="Arial"/>
        <family val="2"/>
        <charset val="238"/>
      </rPr>
      <t>rad) = 
arcsin(n*sin</t>
    </r>
    <r>
      <rPr>
        <b/>
        <sz val="10"/>
        <rFont val="Symbol"/>
        <family val="1"/>
        <charset val="2"/>
      </rPr>
      <t>g</t>
    </r>
    <r>
      <rPr>
        <b/>
        <sz val="10"/>
        <rFont val="Arial"/>
        <family val="2"/>
        <charset val="238"/>
      </rPr>
      <t>)</t>
    </r>
  </si>
  <si>
    <r>
      <t>e (</t>
    </r>
    <r>
      <rPr>
        <b/>
        <sz val="10"/>
        <rFont val="Arial"/>
        <family val="2"/>
        <charset val="238"/>
      </rPr>
      <t xml:space="preserve">deg) = 
</t>
    </r>
    <r>
      <rPr>
        <b/>
        <sz val="10"/>
        <rFont val="Symbol"/>
        <family val="1"/>
        <charset val="2"/>
      </rPr>
      <t>a + d - 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</si>
</sst>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name val="Symbol"/>
      <family val="1"/>
      <charset val="2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1373743376419"/>
          <c:y val="4.7944506936632922E-2"/>
          <c:w val="0.79688070123310062"/>
          <c:h val="0.8815633045869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arcsin!$F$2</c:f>
              <c:strCache>
                <c:ptCount val="1"/>
                <c:pt idx="0">
                  <c:v>arcsin(n*u)
(deg)</c:v>
                </c:pt>
              </c:strCache>
            </c:strRef>
          </c:tx>
          <c:marker>
            <c:symbol val="none"/>
          </c:marker>
          <c:xVal>
            <c:numRef>
              <c:f>arcsin!$C$3:$C$30</c:f>
              <c:numCache>
                <c:formatCode>General</c:formatCode>
                <c:ptCount val="28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0.81</c:v>
                </c:pt>
                <c:pt idx="20">
                  <c:v>0.82</c:v>
                </c:pt>
                <c:pt idx="21">
                  <c:v>0.83</c:v>
                </c:pt>
                <c:pt idx="22">
                  <c:v>0.84</c:v>
                </c:pt>
                <c:pt idx="23">
                  <c:v>0.85</c:v>
                </c:pt>
                <c:pt idx="24">
                  <c:v>0.86</c:v>
                </c:pt>
                <c:pt idx="25">
                  <c:v>0.87</c:v>
                </c:pt>
                <c:pt idx="26">
                  <c:v>0.88</c:v>
                </c:pt>
                <c:pt idx="27">
                  <c:v>0.89</c:v>
                </c:pt>
              </c:numCache>
            </c:numRef>
          </c:xVal>
          <c:yVal>
            <c:numRef>
              <c:f>arcsin!$F$3:$F$30</c:f>
              <c:numCache>
                <c:formatCode>General</c:formatCode>
                <c:ptCount val="28"/>
                <c:pt idx="0">
                  <c:v>-90</c:v>
                </c:pt>
                <c:pt idx="1">
                  <c:v>-64.158067236832864</c:v>
                </c:pt>
                <c:pt idx="2">
                  <c:v>-53.13010235415598</c:v>
                </c:pt>
                <c:pt idx="3">
                  <c:v>-44.427004000805702</c:v>
                </c:pt>
                <c:pt idx="4">
                  <c:v>-36.86989764584402</c:v>
                </c:pt>
                <c:pt idx="5">
                  <c:v>-30.000000000000004</c:v>
                </c:pt>
                <c:pt idx="6">
                  <c:v>-23.578178478201831</c:v>
                </c:pt>
                <c:pt idx="7">
                  <c:v>-17.457603123722095</c:v>
                </c:pt>
                <c:pt idx="8">
                  <c:v>-11.53695903281549</c:v>
                </c:pt>
                <c:pt idx="9">
                  <c:v>-5.7391704772667866</c:v>
                </c:pt>
                <c:pt idx="10">
                  <c:v>0</c:v>
                </c:pt>
                <c:pt idx="11">
                  <c:v>5.7391704772667866</c:v>
                </c:pt>
                <c:pt idx="12">
                  <c:v>11.53695903281549</c:v>
                </c:pt>
                <c:pt idx="13">
                  <c:v>17.457603123722095</c:v>
                </c:pt>
                <c:pt idx="14">
                  <c:v>23.578178478201831</c:v>
                </c:pt>
                <c:pt idx="15">
                  <c:v>30.000000000000004</c:v>
                </c:pt>
                <c:pt idx="16">
                  <c:v>36.86989764584402</c:v>
                </c:pt>
                <c:pt idx="17">
                  <c:v>44.427004000805702</c:v>
                </c:pt>
                <c:pt idx="18">
                  <c:v>53.13010235415598</c:v>
                </c:pt>
                <c:pt idx="19">
                  <c:v>54.095931416682838</c:v>
                </c:pt>
                <c:pt idx="20">
                  <c:v>55.084793752555811</c:v>
                </c:pt>
                <c:pt idx="21">
                  <c:v>56.098738003133725</c:v>
                </c:pt>
                <c:pt idx="22">
                  <c:v>57.140119621110898</c:v>
                </c:pt>
                <c:pt idx="23">
                  <c:v>58.211669382948379</c:v>
                </c:pt>
                <c:pt idx="24">
                  <c:v>59.316582891024183</c:v>
                </c:pt>
                <c:pt idx="25">
                  <c:v>60.458639499857213</c:v>
                </c:pt>
                <c:pt idx="26">
                  <c:v>61.64236342367203</c:v>
                </c:pt>
                <c:pt idx="27">
                  <c:v>62.873246882726036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70088"/>
        <c:axId val="179070480"/>
      </c:scatterChart>
      <c:valAx>
        <c:axId val="17907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u</a:t>
                </a:r>
              </a:p>
            </c:rich>
          </c:tx>
          <c:layout>
            <c:manualLayout>
              <c:xMode val="edge"/>
              <c:yMode val="edge"/>
              <c:x val="0.95807240132719262"/>
              <c:y val="0.402523684539432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9070480"/>
        <c:crosses val="autoZero"/>
        <c:crossBetween val="midCat"/>
      </c:valAx>
      <c:valAx>
        <c:axId val="1790704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arcsin(n*u)</a:t>
                </a:r>
              </a:p>
            </c:rich>
          </c:tx>
          <c:layout>
            <c:manualLayout>
              <c:xMode val="edge"/>
              <c:yMode val="edge"/>
              <c:x val="0.56352201257861678"/>
              <c:y val="4.236895388076487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9070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arcsin!$F$2</c:f>
              <c:strCache>
                <c:ptCount val="1"/>
                <c:pt idx="0">
                  <c:v>arcsin(n*u)
(deg)</c:v>
                </c:pt>
              </c:strCache>
            </c:strRef>
          </c:tx>
          <c:marker>
            <c:symbol val="none"/>
          </c:marker>
          <c:xVal>
            <c:numRef>
              <c:f>arcsin!$C$3:$C$31</c:f>
              <c:numCache>
                <c:formatCode>General</c:formatCode>
                <c:ptCount val="29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0.81</c:v>
                </c:pt>
                <c:pt idx="20">
                  <c:v>0.82</c:v>
                </c:pt>
                <c:pt idx="21">
                  <c:v>0.83</c:v>
                </c:pt>
                <c:pt idx="22">
                  <c:v>0.84</c:v>
                </c:pt>
                <c:pt idx="23">
                  <c:v>0.85</c:v>
                </c:pt>
                <c:pt idx="24">
                  <c:v>0.86</c:v>
                </c:pt>
                <c:pt idx="25">
                  <c:v>0.87</c:v>
                </c:pt>
                <c:pt idx="26">
                  <c:v>0.88</c:v>
                </c:pt>
                <c:pt idx="27">
                  <c:v>0.89</c:v>
                </c:pt>
                <c:pt idx="28">
                  <c:v>0.9</c:v>
                </c:pt>
              </c:numCache>
            </c:numRef>
          </c:xVal>
          <c:yVal>
            <c:numRef>
              <c:f>arcsin!$F$3:$F$31</c:f>
              <c:numCache>
                <c:formatCode>General</c:formatCode>
                <c:ptCount val="29"/>
                <c:pt idx="0">
                  <c:v>-90</c:v>
                </c:pt>
                <c:pt idx="1">
                  <c:v>-64.158067236832864</c:v>
                </c:pt>
                <c:pt idx="2">
                  <c:v>-53.13010235415598</c:v>
                </c:pt>
                <c:pt idx="3">
                  <c:v>-44.427004000805702</c:v>
                </c:pt>
                <c:pt idx="4">
                  <c:v>-36.86989764584402</c:v>
                </c:pt>
                <c:pt idx="5">
                  <c:v>-30.000000000000004</c:v>
                </c:pt>
                <c:pt idx="6">
                  <c:v>-23.578178478201831</c:v>
                </c:pt>
                <c:pt idx="7">
                  <c:v>-17.457603123722095</c:v>
                </c:pt>
                <c:pt idx="8">
                  <c:v>-11.53695903281549</c:v>
                </c:pt>
                <c:pt idx="9">
                  <c:v>-5.7391704772667866</c:v>
                </c:pt>
                <c:pt idx="10">
                  <c:v>0</c:v>
                </c:pt>
                <c:pt idx="11">
                  <c:v>5.7391704772667866</c:v>
                </c:pt>
                <c:pt idx="12">
                  <c:v>11.53695903281549</c:v>
                </c:pt>
                <c:pt idx="13">
                  <c:v>17.457603123722095</c:v>
                </c:pt>
                <c:pt idx="14">
                  <c:v>23.578178478201831</c:v>
                </c:pt>
                <c:pt idx="15">
                  <c:v>30.000000000000004</c:v>
                </c:pt>
                <c:pt idx="16">
                  <c:v>36.86989764584402</c:v>
                </c:pt>
                <c:pt idx="17">
                  <c:v>44.427004000805702</c:v>
                </c:pt>
                <c:pt idx="18">
                  <c:v>53.13010235415598</c:v>
                </c:pt>
                <c:pt idx="19">
                  <c:v>54.095931416682838</c:v>
                </c:pt>
                <c:pt idx="20">
                  <c:v>55.084793752555811</c:v>
                </c:pt>
                <c:pt idx="21">
                  <c:v>56.098738003133725</c:v>
                </c:pt>
                <c:pt idx="22">
                  <c:v>57.140119621110898</c:v>
                </c:pt>
                <c:pt idx="23">
                  <c:v>58.211669382948379</c:v>
                </c:pt>
                <c:pt idx="24">
                  <c:v>59.316582891024183</c:v>
                </c:pt>
                <c:pt idx="25">
                  <c:v>60.458639499857213</c:v>
                </c:pt>
                <c:pt idx="26">
                  <c:v>61.64236342367203</c:v>
                </c:pt>
                <c:pt idx="27">
                  <c:v>62.873246882726036</c:v>
                </c:pt>
                <c:pt idx="28">
                  <c:v>64.158067236832878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71264"/>
        <c:axId val="179072832"/>
      </c:scatterChart>
      <c:valAx>
        <c:axId val="17907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072832"/>
        <c:crosses val="autoZero"/>
        <c:crossBetween val="midCat"/>
      </c:valAx>
      <c:valAx>
        <c:axId val="179072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071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l-GR"/>
              <a:t>ε</a:t>
            </a:r>
            <a:r>
              <a:rPr lang="en-US"/>
              <a:t> (deg) =</a:t>
            </a:r>
            <a:r>
              <a:rPr lang="el-GR"/>
              <a:t>α</a:t>
            </a:r>
            <a:r>
              <a:rPr lang="pl-PL"/>
              <a:t>+</a:t>
            </a:r>
            <a:r>
              <a:rPr lang="el-GR"/>
              <a:t>δ</a:t>
            </a:r>
            <a:r>
              <a:rPr lang="pl-PL"/>
              <a:t>-</a:t>
            </a:r>
            <a:r>
              <a:rPr lang="el-GR">
                <a:latin typeface="Times New Roman"/>
                <a:cs typeface="Times New Roman"/>
              </a:rPr>
              <a:t>φ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odchylenie!$L$2</c:f>
              <c:strCache>
                <c:ptCount val="1"/>
                <c:pt idx="0">
                  <c:v>e (deg) = 
a + d - j</c:v>
                </c:pt>
              </c:strCache>
            </c:strRef>
          </c:tx>
          <c:marker>
            <c:symbol val="diamond"/>
            <c:size val="4"/>
          </c:marker>
          <c:xVal>
            <c:numRef>
              <c:f>odchylenie!$D$3:$D$20</c:f>
              <c:numCache>
                <c:formatCode>General</c:formatCode>
                <c:ptCount val="18"/>
                <c:pt idx="0">
                  <c:v>-17.879000000000001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</c:numCache>
            </c:numRef>
          </c:xVal>
          <c:yVal>
            <c:numRef>
              <c:f>odchylenie!$L$3:$L$20</c:f>
              <c:numCache>
                <c:formatCode>0.0</c:formatCode>
                <c:ptCount val="18"/>
                <c:pt idx="0">
                  <c:v>42.066697164712366</c:v>
                </c:pt>
                <c:pt idx="1">
                  <c:v>17.318695803696329</c:v>
                </c:pt>
                <c:pt idx="2">
                  <c:v>16.482248119814862</c:v>
                </c:pt>
                <c:pt idx="3">
                  <c:v>15.97120488236348</c:v>
                </c:pt>
                <c:pt idx="4">
                  <c:v>15.724564055969331</c:v>
                </c:pt>
                <c:pt idx="5">
                  <c:v>15.708813096339476</c:v>
                </c:pt>
                <c:pt idx="6">
                  <c:v>15.908034486602105</c:v>
                </c:pt>
                <c:pt idx="7">
                  <c:v>16.318968194357232</c:v>
                </c:pt>
                <c:pt idx="8">
                  <c:v>16.948492410911413</c:v>
                </c:pt>
                <c:pt idx="9">
                  <c:v>17.812369078609215</c:v>
                </c:pt>
                <c:pt idx="10">
                  <c:v>18.934634743409283</c:v>
                </c:pt>
                <c:pt idx="11">
                  <c:v>20.347217568409008</c:v>
                </c:pt>
                <c:pt idx="12">
                  <c:v>22.089413216978535</c:v>
                </c:pt>
                <c:pt idx="13">
                  <c:v>24.206843303778399</c:v>
                </c:pt>
                <c:pt idx="14">
                  <c:v>26.74951933697799</c:v>
                </c:pt>
                <c:pt idx="15">
                  <c:v>29.768720653495883</c:v>
                </c:pt>
                <c:pt idx="16">
                  <c:v>33.31264364320225</c:v>
                </c:pt>
                <c:pt idx="17">
                  <c:v>37.421213887988401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90408"/>
        <c:axId val="100191192"/>
      </c:scatterChart>
      <c:valAx>
        <c:axId val="100190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l-GR" sz="1000" b="1" i="0" u="none" strike="noStrike" baseline="0"/>
                  <a:t>α</a:t>
                </a:r>
                <a:r>
                  <a:rPr lang="pl-PL" sz="1000" b="1" i="0" u="none" strike="noStrike" baseline="0"/>
                  <a:t> (deg)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87408092738407772"/>
              <c:y val="0.68423592884222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0191192"/>
        <c:crosses val="autoZero"/>
        <c:crossBetween val="midCat"/>
      </c:valAx>
      <c:valAx>
        <c:axId val="1001911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00190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l-GR"/>
              <a:t>ε</a:t>
            </a:r>
            <a:r>
              <a:rPr lang="en-US"/>
              <a:t> (deg) =</a:t>
            </a:r>
            <a:r>
              <a:rPr lang="el-GR"/>
              <a:t>α</a:t>
            </a:r>
            <a:r>
              <a:rPr lang="pl-PL"/>
              <a:t>+</a:t>
            </a:r>
            <a:r>
              <a:rPr lang="el-GR"/>
              <a:t>δ</a:t>
            </a:r>
            <a:r>
              <a:rPr lang="pl-PL"/>
              <a:t>-</a:t>
            </a:r>
            <a:r>
              <a:rPr lang="el-GR">
                <a:latin typeface="Times New Roman"/>
                <a:cs typeface="Times New Roman"/>
              </a:rPr>
              <a:t>φ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odchylenie!$L$2</c:f>
              <c:strCache>
                <c:ptCount val="1"/>
                <c:pt idx="0">
                  <c:v>e (deg) = 
a + d - j</c:v>
                </c:pt>
              </c:strCache>
            </c:strRef>
          </c:tx>
          <c:marker>
            <c:symbol val="diamond"/>
            <c:size val="4"/>
          </c:marker>
          <c:xVal>
            <c:numRef>
              <c:f>odchylenie!$D$3:$D$20</c:f>
              <c:numCache>
                <c:formatCode>General</c:formatCode>
                <c:ptCount val="18"/>
                <c:pt idx="0">
                  <c:v>-17.879000000000001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</c:numCache>
            </c:numRef>
          </c:xVal>
          <c:yVal>
            <c:numRef>
              <c:f>odchylenie!$L$3:$L$20</c:f>
              <c:numCache>
                <c:formatCode>0.0</c:formatCode>
                <c:ptCount val="18"/>
                <c:pt idx="0">
                  <c:v>42.066697164712366</c:v>
                </c:pt>
                <c:pt idx="1">
                  <c:v>17.318695803696329</c:v>
                </c:pt>
                <c:pt idx="2">
                  <c:v>16.482248119814862</c:v>
                </c:pt>
                <c:pt idx="3">
                  <c:v>15.97120488236348</c:v>
                </c:pt>
                <c:pt idx="4">
                  <c:v>15.724564055969331</c:v>
                </c:pt>
                <c:pt idx="5">
                  <c:v>15.708813096339476</c:v>
                </c:pt>
                <c:pt idx="6">
                  <c:v>15.908034486602105</c:v>
                </c:pt>
                <c:pt idx="7">
                  <c:v>16.318968194357232</c:v>
                </c:pt>
                <c:pt idx="8">
                  <c:v>16.948492410911413</c:v>
                </c:pt>
                <c:pt idx="9">
                  <c:v>17.812369078609215</c:v>
                </c:pt>
                <c:pt idx="10">
                  <c:v>18.934634743409283</c:v>
                </c:pt>
                <c:pt idx="11">
                  <c:v>20.347217568409008</c:v>
                </c:pt>
                <c:pt idx="12">
                  <c:v>22.089413216978535</c:v>
                </c:pt>
                <c:pt idx="13">
                  <c:v>24.206843303778399</c:v>
                </c:pt>
                <c:pt idx="14">
                  <c:v>26.74951933697799</c:v>
                </c:pt>
                <c:pt idx="15">
                  <c:v>29.768720653495883</c:v>
                </c:pt>
                <c:pt idx="16">
                  <c:v>33.31264364320225</c:v>
                </c:pt>
                <c:pt idx="17">
                  <c:v>37.421213887988401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90016"/>
        <c:axId val="195715592"/>
      </c:scatterChart>
      <c:valAx>
        <c:axId val="10019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l-GR" sz="1000" b="1" i="0" u="none" strike="noStrike" baseline="0"/>
                  <a:t>α</a:t>
                </a:r>
                <a:r>
                  <a:rPr lang="pl-PL" sz="1000" b="1" i="0" u="none" strike="noStrike" baseline="0"/>
                  <a:t> (deg)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87408092738407817"/>
              <c:y val="0.684235928842227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5715592"/>
        <c:crosses val="autoZero"/>
        <c:crossBetween val="midCat"/>
      </c:valAx>
      <c:valAx>
        <c:axId val="1957155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00190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Scroll" dx="16" fmlaLink="A4" horiz="1" max="20" min="5" page="9" val="10"/>
</file>

<file path=xl/ctrlProps/ctrlProp2.xml><?xml version="1.0" encoding="utf-8"?>
<formControlPr xmlns="http://schemas.microsoft.com/office/spreadsheetml/2009/9/main" objectType="Scroll" dx="16" fmlaLink="A4" horiz="1" max="30" min="10" page="10" val="15"/>
</file>

<file path=xl/ctrlProps/ctrlProp3.xml><?xml version="1.0" encoding="utf-8"?>
<formControlPr xmlns="http://schemas.microsoft.com/office/spreadsheetml/2009/9/main" objectType="Scroll" dx="16" fmlaLink="A9" horiz="1" max="60" min="1" page="10" val="30"/>
</file>

<file path=xl/ctrlProps/ctrlProp4.xml><?xml version="1.0" encoding="utf-8"?>
<formControlPr xmlns="http://schemas.microsoft.com/office/spreadsheetml/2009/9/main" objectType="Scroll" dx="16" fmlaLink="A4" horiz="1" max="30" min="10" page="10" val="15"/>
</file>

<file path=xl/ctrlProps/ctrlProp5.xml><?xml version="1.0" encoding="utf-8"?>
<formControlPr xmlns="http://schemas.microsoft.com/office/spreadsheetml/2009/9/main" objectType="Scroll" dx="16" fmlaLink="A9" horiz="1" max="60" min="1" page="10" val="3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1</xdr:row>
      <xdr:rowOff>142875</xdr:rowOff>
    </xdr:from>
    <xdr:to>
      <xdr:col>14</xdr:col>
      <xdr:colOff>28575</xdr:colOff>
      <xdr:row>29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26</xdr:row>
      <xdr:rowOff>0</xdr:rowOff>
    </xdr:from>
    <xdr:to>
      <xdr:col>13</xdr:col>
      <xdr:colOff>457200</xdr:colOff>
      <xdr:row>41</xdr:row>
      <xdr:rowOff>28575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19050</xdr:rowOff>
        </xdr:from>
        <xdr:to>
          <xdr:col>1</xdr:col>
          <xdr:colOff>657225</xdr:colOff>
          <xdr:row>5</xdr:row>
          <xdr:rowOff>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20</xdr:row>
      <xdr:rowOff>133350</xdr:rowOff>
    </xdr:from>
    <xdr:to>
      <xdr:col>10</xdr:col>
      <xdr:colOff>76200</xdr:colOff>
      <xdr:row>35</xdr:row>
      <xdr:rowOff>161925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9525</xdr:rowOff>
        </xdr:from>
        <xdr:to>
          <xdr:col>1</xdr:col>
          <xdr:colOff>676275</xdr:colOff>
          <xdr:row>4</xdr:row>
          <xdr:rowOff>171450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9</xdr:row>
          <xdr:rowOff>0</xdr:rowOff>
        </xdr:from>
        <xdr:to>
          <xdr:col>1</xdr:col>
          <xdr:colOff>666750</xdr:colOff>
          <xdr:row>9</xdr:row>
          <xdr:rowOff>161925</xdr:rowOff>
        </xdr:to>
        <xdr:sp macro="" textlink="">
          <xdr:nvSpPr>
            <xdr:cNvPr id="2050" name="Scroll Bar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20</xdr:row>
      <xdr:rowOff>133350</xdr:rowOff>
    </xdr:from>
    <xdr:to>
      <xdr:col>10</xdr:col>
      <xdr:colOff>76200</xdr:colOff>
      <xdr:row>35</xdr:row>
      <xdr:rowOff>161925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9525</xdr:rowOff>
        </xdr:from>
        <xdr:to>
          <xdr:col>1</xdr:col>
          <xdr:colOff>676275</xdr:colOff>
          <xdr:row>4</xdr:row>
          <xdr:rowOff>171450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9</xdr:row>
          <xdr:rowOff>0</xdr:rowOff>
        </xdr:from>
        <xdr:to>
          <xdr:col>1</xdr:col>
          <xdr:colOff>666750</xdr:colOff>
          <xdr:row>9</xdr:row>
          <xdr:rowOff>161925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40</xdr:row>
      <xdr:rowOff>0</xdr:rowOff>
    </xdr:from>
    <xdr:to>
      <xdr:col>9</xdr:col>
      <xdr:colOff>76200</xdr:colOff>
      <xdr:row>45</xdr:row>
      <xdr:rowOff>28575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53325"/>
          <a:ext cx="617220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31"/>
  <sheetViews>
    <sheetView workbookViewId="0">
      <selection activeCell="F2" activeCellId="1" sqref="C2:C31 F2:F31"/>
    </sheetView>
  </sheetViews>
  <sheetFormatPr defaultRowHeight="14.25"/>
  <cols>
    <col min="5" max="5" width="11" customWidth="1"/>
    <col min="6" max="6" width="11.375" customWidth="1"/>
  </cols>
  <sheetData>
    <row r="2" spans="1:6" ht="30">
      <c r="A2" s="1" t="s">
        <v>0</v>
      </c>
      <c r="B2" s="1"/>
      <c r="C2" s="2" t="s">
        <v>1</v>
      </c>
      <c r="D2" s="2" t="s">
        <v>2</v>
      </c>
      <c r="E2" s="3" t="s">
        <v>3</v>
      </c>
      <c r="F2" s="3" t="s">
        <v>4</v>
      </c>
    </row>
    <row r="3" spans="1:6">
      <c r="A3">
        <f>A4/10</f>
        <v>1</v>
      </c>
      <c r="C3" s="4">
        <v>-1</v>
      </c>
      <c r="D3" s="4">
        <f>C3*A$3</f>
        <v>-1</v>
      </c>
      <c r="E3" s="4">
        <f>ASIN(D3)</f>
        <v>-1.5707963267948966</v>
      </c>
      <c r="F3" s="4">
        <f>180*E3/PI()</f>
        <v>-90</v>
      </c>
    </row>
    <row r="4" spans="1:6">
      <c r="A4">
        <v>10</v>
      </c>
      <c r="C4" s="4">
        <v>-0.9</v>
      </c>
      <c r="D4" s="4">
        <f t="shared" ref="D4:D21" si="0">C4*A$3</f>
        <v>-0.9</v>
      </c>
      <c r="E4" s="4">
        <f t="shared" ref="E4:E31" si="1">ASIN(D4)</f>
        <v>-1.119769514998634</v>
      </c>
      <c r="F4" s="4">
        <f t="shared" ref="F4:F31" si="2">180*E4/PI()</f>
        <v>-64.158067236832864</v>
      </c>
    </row>
    <row r="5" spans="1:6">
      <c r="C5" s="4">
        <v>-0.8</v>
      </c>
      <c r="D5" s="4">
        <f t="shared" si="0"/>
        <v>-0.8</v>
      </c>
      <c r="E5" s="4">
        <f t="shared" si="1"/>
        <v>-0.9272952180016123</v>
      </c>
      <c r="F5" s="4">
        <f t="shared" si="2"/>
        <v>-53.13010235415598</v>
      </c>
    </row>
    <row r="6" spans="1:6">
      <c r="C6" s="4">
        <v>-0.7</v>
      </c>
      <c r="D6" s="4">
        <f t="shared" si="0"/>
        <v>-0.7</v>
      </c>
      <c r="E6" s="4">
        <f t="shared" si="1"/>
        <v>-0.77539749661075308</v>
      </c>
      <c r="F6" s="4">
        <f t="shared" si="2"/>
        <v>-44.427004000805702</v>
      </c>
    </row>
    <row r="7" spans="1:6">
      <c r="C7" s="4">
        <v>-0.6</v>
      </c>
      <c r="D7" s="4">
        <f t="shared" si="0"/>
        <v>-0.6</v>
      </c>
      <c r="E7" s="4">
        <f t="shared" si="1"/>
        <v>-0.64350110879328437</v>
      </c>
      <c r="F7" s="4">
        <f t="shared" si="2"/>
        <v>-36.86989764584402</v>
      </c>
    </row>
    <row r="8" spans="1:6">
      <c r="C8" s="4">
        <v>-0.5</v>
      </c>
      <c r="D8" s="4">
        <f t="shared" si="0"/>
        <v>-0.5</v>
      </c>
      <c r="E8" s="4">
        <f t="shared" si="1"/>
        <v>-0.52359877559829893</v>
      </c>
      <c r="F8" s="4">
        <f t="shared" si="2"/>
        <v>-30.000000000000004</v>
      </c>
    </row>
    <row r="9" spans="1:6">
      <c r="C9" s="4">
        <v>-0.4</v>
      </c>
      <c r="D9" s="4">
        <f t="shared" si="0"/>
        <v>-0.4</v>
      </c>
      <c r="E9" s="4">
        <f t="shared" si="1"/>
        <v>-0.41151684606748801</v>
      </c>
      <c r="F9" s="4">
        <f t="shared" si="2"/>
        <v>-23.578178478201831</v>
      </c>
    </row>
    <row r="10" spans="1:6">
      <c r="C10" s="4">
        <v>-0.3</v>
      </c>
      <c r="D10" s="4">
        <f t="shared" si="0"/>
        <v>-0.3</v>
      </c>
      <c r="E10" s="4">
        <f t="shared" si="1"/>
        <v>-0.30469265401539752</v>
      </c>
      <c r="F10" s="4">
        <f t="shared" si="2"/>
        <v>-17.457603123722095</v>
      </c>
    </row>
    <row r="11" spans="1:6">
      <c r="C11" s="4">
        <v>-0.2</v>
      </c>
      <c r="D11" s="4">
        <f t="shared" si="0"/>
        <v>-0.2</v>
      </c>
      <c r="E11" s="4">
        <f t="shared" si="1"/>
        <v>-0.20135792079033082</v>
      </c>
      <c r="F11" s="4">
        <f t="shared" si="2"/>
        <v>-11.53695903281549</v>
      </c>
    </row>
    <row r="12" spans="1:6">
      <c r="C12" s="4">
        <v>-0.1</v>
      </c>
      <c r="D12" s="4">
        <f t="shared" si="0"/>
        <v>-0.1</v>
      </c>
      <c r="E12" s="4">
        <f t="shared" si="1"/>
        <v>-0.1001674211615598</v>
      </c>
      <c r="F12" s="4">
        <f t="shared" si="2"/>
        <v>-5.7391704772667866</v>
      </c>
    </row>
    <row r="13" spans="1:6">
      <c r="C13" s="4">
        <v>0</v>
      </c>
      <c r="D13" s="4">
        <f t="shared" si="0"/>
        <v>0</v>
      </c>
      <c r="E13" s="4">
        <f t="shared" si="1"/>
        <v>0</v>
      </c>
      <c r="F13" s="4">
        <f t="shared" si="2"/>
        <v>0</v>
      </c>
    </row>
    <row r="14" spans="1:6">
      <c r="C14" s="4">
        <v>0.1</v>
      </c>
      <c r="D14" s="4">
        <f t="shared" si="0"/>
        <v>0.1</v>
      </c>
      <c r="E14" s="4">
        <f t="shared" si="1"/>
        <v>0.1001674211615598</v>
      </c>
      <c r="F14" s="4">
        <f t="shared" si="2"/>
        <v>5.7391704772667866</v>
      </c>
    </row>
    <row r="15" spans="1:6">
      <c r="C15" s="4">
        <v>0.2</v>
      </c>
      <c r="D15" s="4">
        <f t="shared" si="0"/>
        <v>0.2</v>
      </c>
      <c r="E15" s="4">
        <f t="shared" si="1"/>
        <v>0.20135792079033082</v>
      </c>
      <c r="F15" s="4">
        <f t="shared" si="2"/>
        <v>11.53695903281549</v>
      </c>
    </row>
    <row r="16" spans="1:6">
      <c r="C16" s="4">
        <v>0.3</v>
      </c>
      <c r="D16" s="4">
        <f t="shared" si="0"/>
        <v>0.3</v>
      </c>
      <c r="E16" s="4">
        <f t="shared" si="1"/>
        <v>0.30469265401539752</v>
      </c>
      <c r="F16" s="4">
        <f t="shared" si="2"/>
        <v>17.457603123722095</v>
      </c>
    </row>
    <row r="17" spans="3:6">
      <c r="C17" s="4">
        <v>0.4</v>
      </c>
      <c r="D17" s="4">
        <f t="shared" si="0"/>
        <v>0.4</v>
      </c>
      <c r="E17" s="4">
        <f t="shared" si="1"/>
        <v>0.41151684606748801</v>
      </c>
      <c r="F17" s="4">
        <f t="shared" si="2"/>
        <v>23.578178478201831</v>
      </c>
    </row>
    <row r="18" spans="3:6">
      <c r="C18" s="4">
        <v>0.5</v>
      </c>
      <c r="D18" s="4">
        <f t="shared" si="0"/>
        <v>0.5</v>
      </c>
      <c r="E18" s="4">
        <f t="shared" si="1"/>
        <v>0.52359877559829893</v>
      </c>
      <c r="F18" s="4">
        <f t="shared" si="2"/>
        <v>30.000000000000004</v>
      </c>
    </row>
    <row r="19" spans="3:6">
      <c r="C19" s="4">
        <v>0.6</v>
      </c>
      <c r="D19" s="4">
        <f t="shared" si="0"/>
        <v>0.6</v>
      </c>
      <c r="E19" s="4">
        <f t="shared" si="1"/>
        <v>0.64350110879328437</v>
      </c>
      <c r="F19" s="4">
        <f t="shared" si="2"/>
        <v>36.86989764584402</v>
      </c>
    </row>
    <row r="20" spans="3:6">
      <c r="C20" s="4">
        <v>0.7</v>
      </c>
      <c r="D20" s="4">
        <f t="shared" si="0"/>
        <v>0.7</v>
      </c>
      <c r="E20" s="4">
        <f t="shared" si="1"/>
        <v>0.77539749661075308</v>
      </c>
      <c r="F20" s="4">
        <f t="shared" si="2"/>
        <v>44.427004000805702</v>
      </c>
    </row>
    <row r="21" spans="3:6">
      <c r="C21" s="4">
        <v>0.8</v>
      </c>
      <c r="D21" s="4">
        <f t="shared" si="0"/>
        <v>0.8</v>
      </c>
      <c r="E21" s="4">
        <f t="shared" si="1"/>
        <v>0.9272952180016123</v>
      </c>
      <c r="F21" s="4">
        <f t="shared" si="2"/>
        <v>53.13010235415598</v>
      </c>
    </row>
    <row r="22" spans="3:6">
      <c r="C22" s="4">
        <v>0.81</v>
      </c>
      <c r="D22" s="4">
        <f t="shared" ref="D22:D31" si="3">C22*A$3</f>
        <v>0.81</v>
      </c>
      <c r="E22" s="4">
        <f t="shared" si="1"/>
        <v>0.94415211515415609</v>
      </c>
      <c r="F22" s="4">
        <f t="shared" si="2"/>
        <v>54.095931416682838</v>
      </c>
    </row>
    <row r="23" spans="3:6">
      <c r="C23" s="4">
        <v>0.82</v>
      </c>
      <c r="D23" s="4">
        <f t="shared" si="3"/>
        <v>0.82</v>
      </c>
      <c r="E23" s="4">
        <f t="shared" si="1"/>
        <v>0.96141101876410151</v>
      </c>
      <c r="F23" s="4">
        <f t="shared" si="2"/>
        <v>55.084793752555811</v>
      </c>
    </row>
    <row r="24" spans="3:6">
      <c r="C24" s="4">
        <v>0.83</v>
      </c>
      <c r="D24" s="4">
        <f t="shared" si="3"/>
        <v>0.83</v>
      </c>
      <c r="E24" s="4">
        <f t="shared" si="1"/>
        <v>0.97910768436835249</v>
      </c>
      <c r="F24" s="4">
        <f t="shared" si="2"/>
        <v>56.098738003133725</v>
      </c>
    </row>
    <row r="25" spans="3:6">
      <c r="C25" s="4">
        <v>0.84</v>
      </c>
      <c r="D25" s="4">
        <f t="shared" si="3"/>
        <v>0.84</v>
      </c>
      <c r="E25" s="4">
        <f t="shared" si="1"/>
        <v>0.99728322237179989</v>
      </c>
      <c r="F25" s="4">
        <f t="shared" si="2"/>
        <v>57.140119621110898</v>
      </c>
    </row>
    <row r="26" spans="3:6">
      <c r="C26" s="4">
        <v>0.85</v>
      </c>
      <c r="D26" s="4">
        <f t="shared" si="3"/>
        <v>0.85</v>
      </c>
      <c r="E26" s="4">
        <f t="shared" si="1"/>
        <v>1.0159852938148251</v>
      </c>
      <c r="F26" s="4">
        <f t="shared" si="2"/>
        <v>58.211669382948379</v>
      </c>
    </row>
    <row r="27" spans="3:6">
      <c r="C27" s="4">
        <v>0.86</v>
      </c>
      <c r="D27" s="4">
        <f t="shared" si="3"/>
        <v>0.86</v>
      </c>
      <c r="E27" s="4">
        <f t="shared" si="1"/>
        <v>1.0352696724805088</v>
      </c>
      <c r="F27" s="4">
        <f t="shared" si="2"/>
        <v>59.316582891024183</v>
      </c>
    </row>
    <row r="28" spans="3:6">
      <c r="C28" s="4">
        <v>0.87</v>
      </c>
      <c r="D28" s="4">
        <f t="shared" si="3"/>
        <v>0.87</v>
      </c>
      <c r="E28" s="4">
        <f t="shared" si="1"/>
        <v>1.0552023205488061</v>
      </c>
      <c r="F28" s="4">
        <f t="shared" si="2"/>
        <v>60.458639499857213</v>
      </c>
    </row>
    <row r="29" spans="3:6">
      <c r="C29" s="4">
        <v>0.88</v>
      </c>
      <c r="D29" s="4">
        <f t="shared" si="3"/>
        <v>0.88</v>
      </c>
      <c r="E29" s="4">
        <f t="shared" si="1"/>
        <v>1.0758622004540013</v>
      </c>
      <c r="F29" s="4">
        <f t="shared" si="2"/>
        <v>61.64236342367203</v>
      </c>
    </row>
    <row r="30" spans="3:6">
      <c r="C30" s="4">
        <v>0.89</v>
      </c>
      <c r="D30" s="4">
        <f t="shared" si="3"/>
        <v>0.89</v>
      </c>
      <c r="E30" s="4">
        <f t="shared" si="1"/>
        <v>1.0973451695228305</v>
      </c>
      <c r="F30" s="4">
        <f t="shared" si="2"/>
        <v>62.873246882726036</v>
      </c>
    </row>
    <row r="31" spans="3:6">
      <c r="C31" s="4">
        <v>0.9</v>
      </c>
      <c r="D31" s="4">
        <f t="shared" si="3"/>
        <v>0.9</v>
      </c>
      <c r="E31" s="4">
        <f t="shared" si="1"/>
        <v>1.1197695149986342</v>
      </c>
      <c r="F31" s="4">
        <f t="shared" si="2"/>
        <v>64.158067236832878</v>
      </c>
    </row>
  </sheetData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0</xdr:col>
                    <xdr:colOff>28575</xdr:colOff>
                    <xdr:row>4</xdr:row>
                    <xdr:rowOff>19050</xdr:rowOff>
                  </from>
                  <to>
                    <xdr:col>1</xdr:col>
                    <xdr:colOff>657225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20"/>
  <sheetViews>
    <sheetView topLeftCell="A11" workbookViewId="0">
      <selection activeCell="P18" sqref="P18"/>
    </sheetView>
  </sheetViews>
  <sheetFormatPr defaultRowHeight="14.25"/>
  <cols>
    <col min="6" max="6" width="12" customWidth="1"/>
    <col min="7" max="7" width="7.125" customWidth="1"/>
    <col min="8" max="8" width="9.25" customWidth="1"/>
    <col min="9" max="9" width="6.625" customWidth="1"/>
    <col min="10" max="10" width="11.25" customWidth="1"/>
    <col min="11" max="11" width="6.625" customWidth="1"/>
    <col min="12" max="12" width="8.375" customWidth="1"/>
  </cols>
  <sheetData>
    <row r="2" spans="1:12" ht="38.25">
      <c r="A2" s="1" t="s">
        <v>0</v>
      </c>
      <c r="D2" s="5" t="s">
        <v>6</v>
      </c>
      <c r="E2" s="5" t="s">
        <v>7</v>
      </c>
      <c r="F2" s="6" t="s">
        <v>11</v>
      </c>
      <c r="G2" s="5" t="s">
        <v>8</v>
      </c>
      <c r="H2" s="6" t="s">
        <v>12</v>
      </c>
      <c r="I2" s="5" t="s">
        <v>9</v>
      </c>
      <c r="J2" s="6" t="s">
        <v>13</v>
      </c>
      <c r="K2" s="5" t="s">
        <v>10</v>
      </c>
      <c r="L2" s="6" t="s">
        <v>14</v>
      </c>
    </row>
    <row r="3" spans="1:12">
      <c r="A3">
        <f>A4/10</f>
        <v>1.5</v>
      </c>
      <c r="D3" s="7">
        <v>-17.879000000000001</v>
      </c>
      <c r="E3" s="8">
        <f>PI()*D3/180</f>
        <v>-0.31204741696406624</v>
      </c>
      <c r="F3" s="8">
        <f>ASIN(SIN(E3)/A$3)</f>
        <v>-0.20612847891682579</v>
      </c>
      <c r="G3" s="9">
        <f>F3*180/PI()</f>
        <v>-11.81029187938549</v>
      </c>
      <c r="H3" s="9">
        <f>A$9-G3</f>
        <v>41.810291879385488</v>
      </c>
      <c r="I3" s="10">
        <f>H3*PI()/180</f>
        <v>0.72972725451512466</v>
      </c>
      <c r="J3" s="10">
        <f>ASIN(A$3*SIN(I3))</f>
        <v>1.5698485635259591</v>
      </c>
      <c r="K3" s="9">
        <f>J3*180/PI()</f>
        <v>89.945697164712371</v>
      </c>
      <c r="L3" s="9">
        <f>D3+K3-A$9</f>
        <v>42.066697164712366</v>
      </c>
    </row>
    <row r="4" spans="1:12">
      <c r="A4">
        <v>15</v>
      </c>
      <c r="D4" s="7">
        <v>5</v>
      </c>
      <c r="E4" s="8">
        <f t="shared" ref="E4:E20" si="0">PI()*D4/180</f>
        <v>8.7266462599716474E-2</v>
      </c>
      <c r="F4" s="8">
        <f t="shared" ref="F4:F20" si="1">ASIN(SIN(E4)/A$3)</f>
        <v>5.8136571886452701E-2</v>
      </c>
      <c r="G4" s="9">
        <f t="shared" ref="G4:G20" si="2">F4*180/PI()</f>
        <v>3.3309802044526546</v>
      </c>
      <c r="H4" s="9">
        <f t="shared" ref="H4:H20" si="3">A$9-G4</f>
        <v>26.669019795547346</v>
      </c>
      <c r="I4" s="10">
        <f t="shared" ref="I4:I20" si="4">H4*PI()/180</f>
        <v>0.46546220371184616</v>
      </c>
      <c r="J4" s="10">
        <f t="shared" ref="J4:J20" si="5">ASIN(A$3*SIN(I4))</f>
        <v>0.73860057692440884</v>
      </c>
      <c r="K4" s="9">
        <f t="shared" ref="K4:K20" si="6">J4*180/PI()</f>
        <v>42.318695803696329</v>
      </c>
      <c r="L4" s="9">
        <f t="shared" ref="L4:L20" si="7">D4+K4-A$9</f>
        <v>17.318695803696329</v>
      </c>
    </row>
    <row r="5" spans="1:12">
      <c r="D5" s="7">
        <v>10</v>
      </c>
      <c r="E5" s="8">
        <f t="shared" si="0"/>
        <v>0.17453292519943295</v>
      </c>
      <c r="F5" s="8">
        <f t="shared" si="1"/>
        <v>0.11602559820851603</v>
      </c>
      <c r="G5" s="9">
        <f t="shared" si="2"/>
        <v>6.6477770928286137</v>
      </c>
      <c r="H5" s="9">
        <f t="shared" si="3"/>
        <v>23.352222907171388</v>
      </c>
      <c r="I5" s="10">
        <f t="shared" si="4"/>
        <v>0.40757317738978288</v>
      </c>
      <c r="J5" s="10">
        <f t="shared" si="5"/>
        <v>0.63673534822028011</v>
      </c>
      <c r="K5" s="9">
        <f t="shared" si="6"/>
        <v>36.482248119814862</v>
      </c>
      <c r="L5" s="9">
        <f t="shared" si="7"/>
        <v>16.482248119814862</v>
      </c>
    </row>
    <row r="6" spans="1:12">
      <c r="D6" s="7">
        <v>15</v>
      </c>
      <c r="E6" s="8">
        <f t="shared" si="0"/>
        <v>0.26179938779914941</v>
      </c>
      <c r="F6" s="8">
        <f t="shared" si="1"/>
        <v>0.1734138853667849</v>
      </c>
      <c r="G6" s="9">
        <f t="shared" si="2"/>
        <v>9.9358837404822413</v>
      </c>
      <c r="H6" s="9">
        <f t="shared" si="3"/>
        <v>20.06411625951776</v>
      </c>
      <c r="I6" s="10">
        <f t="shared" si="4"/>
        <v>0.35018489023151395</v>
      </c>
      <c r="J6" s="10">
        <f t="shared" si="5"/>
        <v>0.54054949850698586</v>
      </c>
      <c r="K6" s="9">
        <f t="shared" si="6"/>
        <v>30.971204882363484</v>
      </c>
      <c r="L6" s="9">
        <f t="shared" si="7"/>
        <v>15.97120488236348</v>
      </c>
    </row>
    <row r="7" spans="1:12">
      <c r="D7" s="13">
        <v>20</v>
      </c>
      <c r="E7" s="14">
        <f t="shared" si="0"/>
        <v>0.3490658503988659</v>
      </c>
      <c r="F7" s="14">
        <f t="shared" si="1"/>
        <v>0.23003687659735875</v>
      </c>
      <c r="G7" s="15">
        <f t="shared" si="2"/>
        <v>13.180142161400394</v>
      </c>
      <c r="H7" s="15">
        <f t="shared" si="3"/>
        <v>16.819857838599606</v>
      </c>
      <c r="I7" s="16">
        <f t="shared" si="4"/>
        <v>0.2935618990009401</v>
      </c>
      <c r="J7" s="16">
        <f t="shared" si="5"/>
        <v>0.44897834141685167</v>
      </c>
      <c r="K7" s="15">
        <f t="shared" si="6"/>
        <v>25.724564055969331</v>
      </c>
      <c r="L7" s="15">
        <f t="shared" si="7"/>
        <v>15.724564055969331</v>
      </c>
    </row>
    <row r="8" spans="1:12" ht="15">
      <c r="A8" s="1" t="s">
        <v>5</v>
      </c>
      <c r="D8" s="13">
        <v>25</v>
      </c>
      <c r="E8" s="14">
        <f t="shared" si="0"/>
        <v>0.43633231299858238</v>
      </c>
      <c r="F8" s="14">
        <f t="shared" si="1"/>
        <v>0.28561282991024689</v>
      </c>
      <c r="G8" s="15">
        <f t="shared" si="2"/>
        <v>16.36440972864499</v>
      </c>
      <c r="H8" s="15">
        <f t="shared" si="3"/>
        <v>13.63559027135501</v>
      </c>
      <c r="I8" s="16">
        <f t="shared" si="4"/>
        <v>0.23798594568805195</v>
      </c>
      <c r="J8" s="16">
        <f t="shared" si="5"/>
        <v>0.36143697271124553</v>
      </c>
      <c r="K8" s="15">
        <f t="shared" si="6"/>
        <v>20.708813096339476</v>
      </c>
      <c r="L8" s="15">
        <f t="shared" si="7"/>
        <v>15.708813096339476</v>
      </c>
    </row>
    <row r="9" spans="1:12">
      <c r="A9">
        <v>30</v>
      </c>
      <c r="D9" s="7">
        <v>30</v>
      </c>
      <c r="E9" s="8">
        <f t="shared" si="0"/>
        <v>0.52359877559829882</v>
      </c>
      <c r="F9" s="8">
        <f t="shared" si="1"/>
        <v>0.33983690945412193</v>
      </c>
      <c r="G9" s="9">
        <f t="shared" si="2"/>
        <v>19.471220634490692</v>
      </c>
      <c r="H9" s="9">
        <f t="shared" si="3"/>
        <v>10.528779365509308</v>
      </c>
      <c r="I9" s="10">
        <f t="shared" si="4"/>
        <v>0.18376186614417694</v>
      </c>
      <c r="J9" s="10">
        <f t="shared" si="5"/>
        <v>0.27764757931201245</v>
      </c>
      <c r="K9" s="9">
        <f t="shared" si="6"/>
        <v>15.908034486602103</v>
      </c>
      <c r="L9" s="9">
        <f t="shared" si="7"/>
        <v>15.908034486602105</v>
      </c>
    </row>
    <row r="10" spans="1:12">
      <c r="D10" s="7">
        <v>35</v>
      </c>
      <c r="E10" s="8">
        <f t="shared" si="0"/>
        <v>0.6108652381980153</v>
      </c>
      <c r="F10" s="8">
        <f t="shared" si="1"/>
        <v>0.39237531501516559</v>
      </c>
      <c r="G10" s="9">
        <f t="shared" si="2"/>
        <v>22.481449535485147</v>
      </c>
      <c r="H10" s="9">
        <f t="shared" si="3"/>
        <v>7.5185504645148526</v>
      </c>
      <c r="I10" s="10">
        <f t="shared" si="4"/>
        <v>0.13122346058313328</v>
      </c>
      <c r="J10" s="10">
        <f t="shared" si="5"/>
        <v>0.19755326292005113</v>
      </c>
      <c r="K10" s="9">
        <f t="shared" si="6"/>
        <v>11.318968194357231</v>
      </c>
      <c r="L10" s="9">
        <f t="shared" si="7"/>
        <v>16.318968194357232</v>
      </c>
    </row>
    <row r="11" spans="1:12">
      <c r="D11" s="7">
        <v>40</v>
      </c>
      <c r="E11" s="8">
        <f t="shared" si="0"/>
        <v>0.69813170079773179</v>
      </c>
      <c r="F11" s="8">
        <f t="shared" si="1"/>
        <v>0.44285973861976646</v>
      </c>
      <c r="G11" s="9">
        <f t="shared" si="2"/>
        <v>25.37399393917941</v>
      </c>
      <c r="H11" s="9">
        <f t="shared" si="3"/>
        <v>4.6260060608205897</v>
      </c>
      <c r="I11" s="10">
        <f t="shared" si="4"/>
        <v>8.0739036978532353E-2</v>
      </c>
      <c r="J11" s="10">
        <f t="shared" si="5"/>
        <v>0.12127407062024295</v>
      </c>
      <c r="K11" s="9">
        <f t="shared" si="6"/>
        <v>6.9484924109114141</v>
      </c>
      <c r="L11" s="9">
        <f t="shared" si="7"/>
        <v>16.948492410911413</v>
      </c>
    </row>
    <row r="12" spans="1:12">
      <c r="D12" s="7">
        <v>45</v>
      </c>
      <c r="E12" s="8">
        <f t="shared" si="0"/>
        <v>0.78539816339744828</v>
      </c>
      <c r="F12" s="8">
        <f t="shared" si="1"/>
        <v>0.49088267828931131</v>
      </c>
      <c r="G12" s="9">
        <f t="shared" si="2"/>
        <v>28.125505702055701</v>
      </c>
      <c r="H12" s="9">
        <f t="shared" si="3"/>
        <v>1.8744942979442989</v>
      </c>
      <c r="I12" s="10">
        <f t="shared" si="4"/>
        <v>3.2716097308987592E-2</v>
      </c>
      <c r="J12" s="10">
        <f t="shared" si="5"/>
        <v>4.9085100203010046E-2</v>
      </c>
      <c r="K12" s="9">
        <f t="shared" si="6"/>
        <v>2.8123690786092159</v>
      </c>
      <c r="L12" s="9">
        <f t="shared" si="7"/>
        <v>17.812369078609215</v>
      </c>
    </row>
    <row r="13" spans="1:12">
      <c r="D13" s="7">
        <v>50</v>
      </c>
      <c r="E13" s="8">
        <f t="shared" si="0"/>
        <v>0.87266462599716477</v>
      </c>
      <c r="F13" s="8">
        <f t="shared" si="1"/>
        <v>0.53599446638281845</v>
      </c>
      <c r="G13" s="9">
        <f t="shared" si="2"/>
        <v>30.710220766102182</v>
      </c>
      <c r="H13" s="9">
        <f t="shared" si="3"/>
        <v>-0.71022076610218221</v>
      </c>
      <c r="I13" s="10">
        <f t="shared" si="4"/>
        <v>-1.2395690784519613E-2</v>
      </c>
      <c r="J13" s="10">
        <f t="shared" si="5"/>
        <v>-1.8594131463862212E-2</v>
      </c>
      <c r="K13" s="9">
        <f t="shared" si="6"/>
        <v>-1.0653652565907159</v>
      </c>
      <c r="L13" s="9">
        <f t="shared" si="7"/>
        <v>18.934634743409283</v>
      </c>
    </row>
    <row r="14" spans="1:12">
      <c r="D14" s="7">
        <v>55</v>
      </c>
      <c r="E14" s="8">
        <f t="shared" si="0"/>
        <v>0.95993108859688125</v>
      </c>
      <c r="F14" s="8">
        <f t="shared" si="1"/>
        <v>0.5777032683817146</v>
      </c>
      <c r="G14" s="9">
        <f t="shared" si="2"/>
        <v>33.099959089185745</v>
      </c>
      <c r="H14" s="9">
        <f t="shared" si="3"/>
        <v>-3.0999590891857451</v>
      </c>
      <c r="I14" s="10">
        <f t="shared" si="4"/>
        <v>-5.4104492783415795E-2</v>
      </c>
      <c r="J14" s="10">
        <f t="shared" si="5"/>
        <v>-8.1206372810210703E-2</v>
      </c>
      <c r="K14" s="9">
        <f t="shared" si="6"/>
        <v>-4.652782431590996</v>
      </c>
      <c r="L14" s="9">
        <f t="shared" si="7"/>
        <v>20.347217568409008</v>
      </c>
    </row>
    <row r="15" spans="1:12">
      <c r="D15" s="7">
        <v>60</v>
      </c>
      <c r="E15" s="8">
        <f t="shared" si="0"/>
        <v>1.0471975511965976</v>
      </c>
      <c r="F15" s="8">
        <f t="shared" si="1"/>
        <v>0.61547970867038726</v>
      </c>
      <c r="G15" s="9">
        <f t="shared" si="2"/>
        <v>35.264389682754654</v>
      </c>
      <c r="H15" s="9">
        <f t="shared" si="3"/>
        <v>-5.2643896827546541</v>
      </c>
      <c r="I15" s="10">
        <f t="shared" si="4"/>
        <v>-9.1880933072088472E-2</v>
      </c>
      <c r="J15" s="10">
        <f t="shared" si="5"/>
        <v>-0.13806578512847087</v>
      </c>
      <c r="K15" s="9">
        <f t="shared" si="6"/>
        <v>-7.9105867830214667</v>
      </c>
      <c r="L15" s="9">
        <f t="shared" si="7"/>
        <v>22.089413216978535</v>
      </c>
    </row>
    <row r="16" spans="1:12">
      <c r="D16" s="7">
        <v>65</v>
      </c>
      <c r="E16" s="8">
        <f t="shared" si="0"/>
        <v>1.1344640137963142</v>
      </c>
      <c r="F16" s="8">
        <f t="shared" si="1"/>
        <v>0.64876802496973029</v>
      </c>
      <c r="G16" s="9">
        <f t="shared" si="2"/>
        <v>37.171669713803553</v>
      </c>
      <c r="H16" s="9">
        <f t="shared" si="3"/>
        <v>-7.1716697138035528</v>
      </c>
      <c r="I16" s="10">
        <f t="shared" si="4"/>
        <v>-0.12516924937143142</v>
      </c>
      <c r="J16" s="10">
        <f t="shared" si="5"/>
        <v>-0.18837612103274037</v>
      </c>
      <c r="K16" s="9">
        <f t="shared" si="6"/>
        <v>-10.793156696221601</v>
      </c>
      <c r="L16" s="9">
        <f t="shared" si="7"/>
        <v>24.206843303778399</v>
      </c>
    </row>
    <row r="17" spans="4:12">
      <c r="D17" s="7">
        <v>70</v>
      </c>
      <c r="E17" s="8">
        <f t="shared" si="0"/>
        <v>1.2217304763960306</v>
      </c>
      <c r="F17" s="8">
        <f t="shared" si="1"/>
        <v>0.67700547485348894</v>
      </c>
      <c r="G17" s="9">
        <f t="shared" si="2"/>
        <v>38.789556416355097</v>
      </c>
      <c r="H17" s="9">
        <f t="shared" si="3"/>
        <v>-8.7895564163550972</v>
      </c>
      <c r="I17" s="10">
        <f t="shared" si="4"/>
        <v>-0.15340669925519002</v>
      </c>
      <c r="J17" s="10">
        <f t="shared" si="5"/>
        <v>-0.23126451504157533</v>
      </c>
      <c r="K17" s="9">
        <f t="shared" si="6"/>
        <v>-13.25048066302201</v>
      </c>
      <c r="L17" s="9">
        <f t="shared" si="7"/>
        <v>26.74951933697799</v>
      </c>
    </row>
    <row r="18" spans="4:12">
      <c r="D18" s="7">
        <v>75</v>
      </c>
      <c r="E18" s="8">
        <f t="shared" si="0"/>
        <v>1.3089969389957472</v>
      </c>
      <c r="F18" s="8">
        <f t="shared" si="1"/>
        <v>0.69965078142152215</v>
      </c>
      <c r="G18" s="9">
        <f t="shared" si="2"/>
        <v>40.087036908483284</v>
      </c>
      <c r="H18" s="9">
        <f t="shared" si="3"/>
        <v>-10.087036908483284</v>
      </c>
      <c r="I18" s="10">
        <f t="shared" si="4"/>
        <v>-0.17605200582322325</v>
      </c>
      <c r="J18" s="10">
        <f t="shared" si="5"/>
        <v>-0.26583597388750707</v>
      </c>
      <c r="K18" s="9">
        <f t="shared" si="6"/>
        <v>-15.231279346504115</v>
      </c>
      <c r="L18" s="9">
        <f t="shared" si="7"/>
        <v>29.768720653495883</v>
      </c>
    </row>
    <row r="19" spans="4:12">
      <c r="D19" s="7">
        <v>80</v>
      </c>
      <c r="E19" s="8">
        <f t="shared" si="0"/>
        <v>1.3962634015954636</v>
      </c>
      <c r="F19" s="8">
        <f t="shared" si="1"/>
        <v>0.71622047686485391</v>
      </c>
      <c r="G19" s="9">
        <f t="shared" si="2"/>
        <v>41.036410525203351</v>
      </c>
      <c r="H19" s="9">
        <f t="shared" si="3"/>
        <v>-11.036410525203351</v>
      </c>
      <c r="I19" s="10">
        <f t="shared" si="4"/>
        <v>-0.19262170126655509</v>
      </c>
      <c r="J19" s="10">
        <f t="shared" si="5"/>
        <v>-0.2912493118797263</v>
      </c>
      <c r="K19" s="9">
        <f t="shared" si="6"/>
        <v>-16.687356356797746</v>
      </c>
      <c r="L19" s="9">
        <f t="shared" si="7"/>
        <v>33.31264364320225</v>
      </c>
    </row>
    <row r="20" spans="4:12">
      <c r="D20" s="7">
        <v>85</v>
      </c>
      <c r="E20" s="8">
        <f t="shared" si="0"/>
        <v>1.4835298641951802</v>
      </c>
      <c r="F20" s="8">
        <f t="shared" si="1"/>
        <v>0.7263292491300255</v>
      </c>
      <c r="G20" s="9">
        <f t="shared" si="2"/>
        <v>41.615600512056581</v>
      </c>
      <c r="H20" s="9">
        <f t="shared" si="3"/>
        <v>-11.615600512056581</v>
      </c>
      <c r="I20" s="10">
        <f t="shared" si="4"/>
        <v>-0.2027304735317266</v>
      </c>
      <c r="J20" s="10">
        <f t="shared" si="5"/>
        <v>-0.30680769615845505</v>
      </c>
      <c r="K20" s="9">
        <f t="shared" si="6"/>
        <v>-17.578786112011596</v>
      </c>
      <c r="L20" s="9">
        <f t="shared" si="7"/>
        <v>37.421213887988401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0</xdr:col>
                    <xdr:colOff>28575</xdr:colOff>
                    <xdr:row>4</xdr:row>
                    <xdr:rowOff>9525</xdr:rowOff>
                  </from>
                  <to>
                    <xdr:col>1</xdr:col>
                    <xdr:colOff>676275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Scroll Bar 2">
              <controlPr defaultSize="0" autoPict="0">
                <anchor moveWithCells="1">
                  <from>
                    <xdr:col>0</xdr:col>
                    <xdr:colOff>28575</xdr:colOff>
                    <xdr:row>9</xdr:row>
                    <xdr:rowOff>0</xdr:rowOff>
                  </from>
                  <to>
                    <xdr:col>1</xdr:col>
                    <xdr:colOff>666750</xdr:colOff>
                    <xdr:row>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20"/>
  <sheetViews>
    <sheetView tabSelected="1" topLeftCell="A31" workbookViewId="0">
      <selection activeCell="A41" sqref="A41"/>
    </sheetView>
  </sheetViews>
  <sheetFormatPr defaultRowHeight="14.25"/>
  <cols>
    <col min="6" max="6" width="12" customWidth="1"/>
    <col min="7" max="7" width="7.125" customWidth="1"/>
    <col min="8" max="8" width="9.25" customWidth="1"/>
    <col min="9" max="9" width="6.625" customWidth="1"/>
    <col min="10" max="10" width="11.25" customWidth="1"/>
    <col min="11" max="11" width="6.625" customWidth="1"/>
    <col min="12" max="12" width="8.375" customWidth="1"/>
  </cols>
  <sheetData>
    <row r="2" spans="1:12" ht="38.25">
      <c r="A2" s="1" t="s">
        <v>0</v>
      </c>
      <c r="D2" s="5" t="s">
        <v>6</v>
      </c>
      <c r="E2" s="17" t="s">
        <v>7</v>
      </c>
      <c r="F2" s="6" t="s">
        <v>11</v>
      </c>
      <c r="G2" s="17" t="s">
        <v>8</v>
      </c>
      <c r="H2" s="18" t="s">
        <v>12</v>
      </c>
      <c r="I2" s="5" t="s">
        <v>9</v>
      </c>
      <c r="J2" s="18" t="s">
        <v>13</v>
      </c>
      <c r="K2" s="19" t="s">
        <v>10</v>
      </c>
      <c r="L2" s="6" t="s">
        <v>14</v>
      </c>
    </row>
    <row r="3" spans="1:12">
      <c r="A3">
        <f>A4/10</f>
        <v>1.5</v>
      </c>
      <c r="D3" s="11">
        <v>-17.879000000000001</v>
      </c>
      <c r="E3" s="8">
        <f>PI()*D3/180</f>
        <v>-0.31204741696406624</v>
      </c>
      <c r="F3" s="8">
        <f>ASIN(SIN(E3)/A$3)</f>
        <v>-0.20612847891682579</v>
      </c>
      <c r="G3" s="9">
        <f>F3*180/PI()</f>
        <v>-11.81029187938549</v>
      </c>
      <c r="H3" s="12">
        <f>A$9-G3</f>
        <v>41.810291879385488</v>
      </c>
      <c r="I3" s="10">
        <f>H3*PI()/180</f>
        <v>0.72972725451512466</v>
      </c>
      <c r="J3" s="10">
        <f>ASIN(A$3*SIN(I3))</f>
        <v>1.5698485635259591</v>
      </c>
      <c r="K3" s="12">
        <f>J3*180/PI()</f>
        <v>89.945697164712371</v>
      </c>
      <c r="L3" s="9">
        <f>D3+K3-A$9</f>
        <v>42.066697164712366</v>
      </c>
    </row>
    <row r="4" spans="1:12">
      <c r="A4">
        <v>15</v>
      </c>
      <c r="D4" s="7">
        <v>5</v>
      </c>
      <c r="E4" s="8">
        <f t="shared" ref="E4:E20" si="0">PI()*D4/180</f>
        <v>8.7266462599716474E-2</v>
      </c>
      <c r="F4" s="8">
        <f t="shared" ref="F4:F20" si="1">ASIN(SIN(E4)/A$3)</f>
        <v>5.8136571886452701E-2</v>
      </c>
      <c r="G4" s="9">
        <f t="shared" ref="G4:G20" si="2">F4*180/PI()</f>
        <v>3.3309802044526546</v>
      </c>
      <c r="H4" s="9">
        <f t="shared" ref="H4:H20" si="3">A$9-G4</f>
        <v>26.669019795547346</v>
      </c>
      <c r="I4" s="10">
        <f t="shared" ref="I4:I20" si="4">H4*PI()/180</f>
        <v>0.46546220371184616</v>
      </c>
      <c r="J4" s="10">
        <f t="shared" ref="J4:J20" si="5">ASIN(A$3*SIN(I4))</f>
        <v>0.73860057692440884</v>
      </c>
      <c r="K4" s="9">
        <f t="shared" ref="K4:K20" si="6">J4*180/PI()</f>
        <v>42.318695803696329</v>
      </c>
      <c r="L4" s="9">
        <f t="shared" ref="L4:L20" si="7">D4+K4-A$9</f>
        <v>17.318695803696329</v>
      </c>
    </row>
    <row r="5" spans="1:12">
      <c r="D5" s="7">
        <v>10</v>
      </c>
      <c r="E5" s="8">
        <f t="shared" si="0"/>
        <v>0.17453292519943295</v>
      </c>
      <c r="F5" s="8">
        <f t="shared" si="1"/>
        <v>0.11602559820851603</v>
      </c>
      <c r="G5" s="9">
        <f t="shared" si="2"/>
        <v>6.6477770928286137</v>
      </c>
      <c r="H5" s="9">
        <f t="shared" si="3"/>
        <v>23.352222907171388</v>
      </c>
      <c r="I5" s="10">
        <f t="shared" si="4"/>
        <v>0.40757317738978288</v>
      </c>
      <c r="J5" s="10">
        <f t="shared" si="5"/>
        <v>0.63673534822028011</v>
      </c>
      <c r="K5" s="9">
        <f t="shared" si="6"/>
        <v>36.482248119814862</v>
      </c>
      <c r="L5" s="9">
        <f t="shared" si="7"/>
        <v>16.482248119814862</v>
      </c>
    </row>
    <row r="6" spans="1:12">
      <c r="D6" s="7">
        <v>15</v>
      </c>
      <c r="E6" s="8">
        <f t="shared" si="0"/>
        <v>0.26179938779914941</v>
      </c>
      <c r="F6" s="8">
        <f t="shared" si="1"/>
        <v>0.1734138853667849</v>
      </c>
      <c r="G6" s="9">
        <f t="shared" si="2"/>
        <v>9.9358837404822413</v>
      </c>
      <c r="H6" s="9">
        <f t="shared" si="3"/>
        <v>20.06411625951776</v>
      </c>
      <c r="I6" s="10">
        <f t="shared" si="4"/>
        <v>0.35018489023151395</v>
      </c>
      <c r="J6" s="10">
        <f t="shared" si="5"/>
        <v>0.54054949850698586</v>
      </c>
      <c r="K6" s="9">
        <f t="shared" si="6"/>
        <v>30.971204882363484</v>
      </c>
      <c r="L6" s="9">
        <f t="shared" si="7"/>
        <v>15.97120488236348</v>
      </c>
    </row>
    <row r="7" spans="1:12">
      <c r="D7" s="13">
        <v>20</v>
      </c>
      <c r="E7" s="14">
        <f t="shared" si="0"/>
        <v>0.3490658503988659</v>
      </c>
      <c r="F7" s="8">
        <f t="shared" si="1"/>
        <v>0.23003687659735875</v>
      </c>
      <c r="G7" s="15">
        <f t="shared" si="2"/>
        <v>13.180142161400394</v>
      </c>
      <c r="H7" s="15">
        <f t="shared" si="3"/>
        <v>16.819857838599606</v>
      </c>
      <c r="I7" s="10">
        <f t="shared" si="4"/>
        <v>0.2935618990009401</v>
      </c>
      <c r="J7" s="16">
        <f t="shared" si="5"/>
        <v>0.44897834141685167</v>
      </c>
      <c r="K7" s="9">
        <f t="shared" si="6"/>
        <v>25.724564055969331</v>
      </c>
      <c r="L7" s="15">
        <f t="shared" si="7"/>
        <v>15.724564055969331</v>
      </c>
    </row>
    <row r="8" spans="1:12" ht="15">
      <c r="A8" s="1" t="s">
        <v>5</v>
      </c>
      <c r="D8" s="20">
        <v>23.2</v>
      </c>
      <c r="E8" s="21">
        <f t="shared" si="0"/>
        <v>0.40491638646268446</v>
      </c>
      <c r="F8" s="8">
        <f t="shared" si="1"/>
        <v>0.26574474133431808</v>
      </c>
      <c r="G8" s="22">
        <f t="shared" si="2"/>
        <v>15.226052106252183</v>
      </c>
      <c r="H8" s="22">
        <f t="shared" si="3"/>
        <v>14.773947893747817</v>
      </c>
      <c r="I8" s="10">
        <f t="shared" si="4"/>
        <v>0.25785403426398074</v>
      </c>
      <c r="J8" s="23">
        <f t="shared" si="5"/>
        <v>0.39251048251078113</v>
      </c>
      <c r="K8" s="9">
        <f t="shared" si="6"/>
        <v>22.48919406251127</v>
      </c>
      <c r="L8" s="22">
        <f t="shared" si="7"/>
        <v>15.68919406251127</v>
      </c>
    </row>
    <row r="9" spans="1:12">
      <c r="A9">
        <v>30</v>
      </c>
      <c r="D9" s="7">
        <v>30</v>
      </c>
      <c r="E9" s="8">
        <f t="shared" si="0"/>
        <v>0.52359877559829882</v>
      </c>
      <c r="F9" s="8">
        <f t="shared" si="1"/>
        <v>0.33983690945412193</v>
      </c>
      <c r="G9" s="9">
        <f t="shared" si="2"/>
        <v>19.471220634490692</v>
      </c>
      <c r="H9" s="9">
        <f t="shared" si="3"/>
        <v>10.528779365509308</v>
      </c>
      <c r="I9" s="10">
        <f t="shared" si="4"/>
        <v>0.18376186614417694</v>
      </c>
      <c r="J9" s="10">
        <f t="shared" si="5"/>
        <v>0.27764757931201245</v>
      </c>
      <c r="K9" s="9">
        <f t="shared" si="6"/>
        <v>15.908034486602103</v>
      </c>
      <c r="L9" s="9">
        <f t="shared" si="7"/>
        <v>15.908034486602105</v>
      </c>
    </row>
    <row r="10" spans="1:12">
      <c r="D10" s="7">
        <v>35</v>
      </c>
      <c r="E10" s="8">
        <f t="shared" si="0"/>
        <v>0.6108652381980153</v>
      </c>
      <c r="F10" s="8">
        <f t="shared" si="1"/>
        <v>0.39237531501516559</v>
      </c>
      <c r="G10" s="9">
        <f t="shared" si="2"/>
        <v>22.481449535485147</v>
      </c>
      <c r="H10" s="9">
        <f t="shared" si="3"/>
        <v>7.5185504645148526</v>
      </c>
      <c r="I10" s="10">
        <f t="shared" si="4"/>
        <v>0.13122346058313328</v>
      </c>
      <c r="J10" s="10">
        <f t="shared" si="5"/>
        <v>0.19755326292005113</v>
      </c>
      <c r="K10" s="9">
        <f t="shared" si="6"/>
        <v>11.318968194357231</v>
      </c>
      <c r="L10" s="9">
        <f t="shared" si="7"/>
        <v>16.318968194357232</v>
      </c>
    </row>
    <row r="11" spans="1:12">
      <c r="D11" s="7">
        <v>40</v>
      </c>
      <c r="E11" s="8">
        <f t="shared" si="0"/>
        <v>0.69813170079773179</v>
      </c>
      <c r="F11" s="8">
        <f t="shared" si="1"/>
        <v>0.44285973861976646</v>
      </c>
      <c r="G11" s="9">
        <f t="shared" si="2"/>
        <v>25.37399393917941</v>
      </c>
      <c r="H11" s="9">
        <f t="shared" si="3"/>
        <v>4.6260060608205897</v>
      </c>
      <c r="I11" s="10">
        <f t="shared" si="4"/>
        <v>8.0739036978532353E-2</v>
      </c>
      <c r="J11" s="10">
        <f t="shared" si="5"/>
        <v>0.12127407062024295</v>
      </c>
      <c r="K11" s="9">
        <f t="shared" si="6"/>
        <v>6.9484924109114141</v>
      </c>
      <c r="L11" s="9">
        <f t="shared" si="7"/>
        <v>16.948492410911413</v>
      </c>
    </row>
    <row r="12" spans="1:12">
      <c r="D12" s="24">
        <v>48.55</v>
      </c>
      <c r="E12" s="8">
        <f t="shared" si="0"/>
        <v>0.8473573518432469</v>
      </c>
      <c r="F12" s="8">
        <f t="shared" si="1"/>
        <v>0.52323983994895784</v>
      </c>
      <c r="G12" s="9">
        <f t="shared" si="2"/>
        <v>29.979434502175973</v>
      </c>
      <c r="H12" s="9">
        <f t="shared" si="3"/>
        <v>2.0565497824026835E-2</v>
      </c>
      <c r="I12" s="25">
        <f t="shared" si="4"/>
        <v>3.589356493409977E-4</v>
      </c>
      <c r="J12" s="10">
        <f t="shared" si="5"/>
        <v>5.3840348846256175E-4</v>
      </c>
      <c r="K12" s="9">
        <f t="shared" si="6"/>
        <v>3.0848247564025301E-2</v>
      </c>
      <c r="L12" s="9">
        <f t="shared" si="7"/>
        <v>18.58084824756402</v>
      </c>
    </row>
    <row r="13" spans="1:12">
      <c r="D13" s="7">
        <v>50</v>
      </c>
      <c r="E13" s="8">
        <f t="shared" si="0"/>
        <v>0.87266462599716477</v>
      </c>
      <c r="F13" s="8">
        <f t="shared" si="1"/>
        <v>0.53599446638281845</v>
      </c>
      <c r="G13" s="9">
        <f t="shared" si="2"/>
        <v>30.710220766102182</v>
      </c>
      <c r="H13" s="9">
        <f t="shared" si="3"/>
        <v>-0.71022076610218221</v>
      </c>
      <c r="I13" s="10">
        <f t="shared" si="4"/>
        <v>-1.2395690784519613E-2</v>
      </c>
      <c r="J13" s="10">
        <f t="shared" si="5"/>
        <v>-1.8594131463862212E-2</v>
      </c>
      <c r="K13" s="9">
        <f t="shared" si="6"/>
        <v>-1.0653652565907159</v>
      </c>
      <c r="L13" s="9">
        <f t="shared" si="7"/>
        <v>18.934634743409283</v>
      </c>
    </row>
    <row r="14" spans="1:12">
      <c r="D14" s="7">
        <v>55</v>
      </c>
      <c r="E14" s="8">
        <f t="shared" si="0"/>
        <v>0.95993108859688125</v>
      </c>
      <c r="F14" s="8">
        <f t="shared" si="1"/>
        <v>0.5777032683817146</v>
      </c>
      <c r="G14" s="9">
        <f t="shared" si="2"/>
        <v>33.099959089185745</v>
      </c>
      <c r="H14" s="9">
        <f t="shared" si="3"/>
        <v>-3.0999590891857451</v>
      </c>
      <c r="I14" s="10">
        <f t="shared" si="4"/>
        <v>-5.4104492783415795E-2</v>
      </c>
      <c r="J14" s="10">
        <f t="shared" si="5"/>
        <v>-8.1206372810210703E-2</v>
      </c>
      <c r="K14" s="9">
        <f t="shared" si="6"/>
        <v>-4.652782431590996</v>
      </c>
      <c r="L14" s="9">
        <f t="shared" si="7"/>
        <v>20.347217568409008</v>
      </c>
    </row>
    <row r="15" spans="1:12">
      <c r="D15" s="7">
        <v>60</v>
      </c>
      <c r="E15" s="8">
        <f t="shared" si="0"/>
        <v>1.0471975511965976</v>
      </c>
      <c r="F15" s="8">
        <f t="shared" si="1"/>
        <v>0.61547970867038726</v>
      </c>
      <c r="G15" s="9">
        <f t="shared" si="2"/>
        <v>35.264389682754654</v>
      </c>
      <c r="H15" s="9">
        <f t="shared" si="3"/>
        <v>-5.2643896827546541</v>
      </c>
      <c r="I15" s="10">
        <f t="shared" si="4"/>
        <v>-9.1880933072088472E-2</v>
      </c>
      <c r="J15" s="10">
        <f t="shared" si="5"/>
        <v>-0.13806578512847087</v>
      </c>
      <c r="K15" s="9">
        <f t="shared" si="6"/>
        <v>-7.9105867830214667</v>
      </c>
      <c r="L15" s="9">
        <f t="shared" si="7"/>
        <v>22.089413216978535</v>
      </c>
    </row>
    <row r="16" spans="1:12">
      <c r="D16" s="7">
        <v>65</v>
      </c>
      <c r="E16" s="8">
        <f t="shared" si="0"/>
        <v>1.1344640137963142</v>
      </c>
      <c r="F16" s="8">
        <f t="shared" si="1"/>
        <v>0.64876802496973029</v>
      </c>
      <c r="G16" s="9">
        <f t="shared" si="2"/>
        <v>37.171669713803553</v>
      </c>
      <c r="H16" s="9">
        <f t="shared" si="3"/>
        <v>-7.1716697138035528</v>
      </c>
      <c r="I16" s="10">
        <f t="shared" si="4"/>
        <v>-0.12516924937143142</v>
      </c>
      <c r="J16" s="10">
        <f t="shared" si="5"/>
        <v>-0.18837612103274037</v>
      </c>
      <c r="K16" s="9">
        <f t="shared" si="6"/>
        <v>-10.793156696221601</v>
      </c>
      <c r="L16" s="9">
        <f t="shared" si="7"/>
        <v>24.206843303778399</v>
      </c>
    </row>
    <row r="17" spans="4:12">
      <c r="D17" s="7">
        <v>70</v>
      </c>
      <c r="E17" s="8">
        <f t="shared" si="0"/>
        <v>1.2217304763960306</v>
      </c>
      <c r="F17" s="8">
        <f t="shared" si="1"/>
        <v>0.67700547485348894</v>
      </c>
      <c r="G17" s="9">
        <f t="shared" si="2"/>
        <v>38.789556416355097</v>
      </c>
      <c r="H17" s="9">
        <f t="shared" si="3"/>
        <v>-8.7895564163550972</v>
      </c>
      <c r="I17" s="10">
        <f t="shared" si="4"/>
        <v>-0.15340669925519002</v>
      </c>
      <c r="J17" s="10">
        <f t="shared" si="5"/>
        <v>-0.23126451504157533</v>
      </c>
      <c r="K17" s="9">
        <f t="shared" si="6"/>
        <v>-13.25048066302201</v>
      </c>
      <c r="L17" s="9">
        <f t="shared" si="7"/>
        <v>26.74951933697799</v>
      </c>
    </row>
    <row r="18" spans="4:12">
      <c r="D18" s="7">
        <v>75</v>
      </c>
      <c r="E18" s="8">
        <f t="shared" si="0"/>
        <v>1.3089969389957472</v>
      </c>
      <c r="F18" s="8">
        <f t="shared" si="1"/>
        <v>0.69965078142152215</v>
      </c>
      <c r="G18" s="9">
        <f t="shared" si="2"/>
        <v>40.087036908483284</v>
      </c>
      <c r="H18" s="9">
        <f t="shared" si="3"/>
        <v>-10.087036908483284</v>
      </c>
      <c r="I18" s="10">
        <f t="shared" si="4"/>
        <v>-0.17605200582322325</v>
      </c>
      <c r="J18" s="10">
        <f t="shared" si="5"/>
        <v>-0.26583597388750707</v>
      </c>
      <c r="K18" s="9">
        <f t="shared" si="6"/>
        <v>-15.231279346504115</v>
      </c>
      <c r="L18" s="9">
        <f t="shared" si="7"/>
        <v>29.768720653495883</v>
      </c>
    </row>
    <row r="19" spans="4:12">
      <c r="D19" s="7">
        <v>80</v>
      </c>
      <c r="E19" s="8">
        <f t="shared" si="0"/>
        <v>1.3962634015954636</v>
      </c>
      <c r="F19" s="8">
        <f t="shared" si="1"/>
        <v>0.71622047686485391</v>
      </c>
      <c r="G19" s="9">
        <f t="shared" si="2"/>
        <v>41.036410525203351</v>
      </c>
      <c r="H19" s="9">
        <f t="shared" si="3"/>
        <v>-11.036410525203351</v>
      </c>
      <c r="I19" s="10">
        <f t="shared" si="4"/>
        <v>-0.19262170126655509</v>
      </c>
      <c r="J19" s="10">
        <f t="shared" si="5"/>
        <v>-0.2912493118797263</v>
      </c>
      <c r="K19" s="9">
        <f t="shared" si="6"/>
        <v>-16.687356356797746</v>
      </c>
      <c r="L19" s="9">
        <f t="shared" si="7"/>
        <v>33.31264364320225</v>
      </c>
    </row>
    <row r="20" spans="4:12">
      <c r="D20" s="7">
        <v>85</v>
      </c>
      <c r="E20" s="8">
        <f t="shared" si="0"/>
        <v>1.4835298641951802</v>
      </c>
      <c r="F20" s="8">
        <f t="shared" si="1"/>
        <v>0.7263292491300255</v>
      </c>
      <c r="G20" s="9">
        <f t="shared" si="2"/>
        <v>41.615600512056581</v>
      </c>
      <c r="H20" s="9">
        <f t="shared" si="3"/>
        <v>-11.615600512056581</v>
      </c>
      <c r="I20" s="10">
        <f t="shared" si="4"/>
        <v>-0.2027304735317266</v>
      </c>
      <c r="J20" s="10">
        <f t="shared" si="5"/>
        <v>-0.30680769615845505</v>
      </c>
      <c r="K20" s="9">
        <f t="shared" si="6"/>
        <v>-17.578786112011596</v>
      </c>
      <c r="L20" s="9">
        <f t="shared" si="7"/>
        <v>37.421213887988401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0</xdr:col>
                    <xdr:colOff>28575</xdr:colOff>
                    <xdr:row>4</xdr:row>
                    <xdr:rowOff>9525</xdr:rowOff>
                  </from>
                  <to>
                    <xdr:col>1</xdr:col>
                    <xdr:colOff>676275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0</xdr:col>
                    <xdr:colOff>28575</xdr:colOff>
                    <xdr:row>9</xdr:row>
                    <xdr:rowOff>0</xdr:rowOff>
                  </from>
                  <to>
                    <xdr:col>1</xdr:col>
                    <xdr:colOff>666750</xdr:colOff>
                    <xdr:row>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arcsin</vt:lpstr>
      <vt:lpstr>odchylenie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Katarzyna</cp:lastModifiedBy>
  <dcterms:created xsi:type="dcterms:W3CDTF">2015-06-21T20:36:06Z</dcterms:created>
  <dcterms:modified xsi:type="dcterms:W3CDTF">2015-09-30T11:11:12Z</dcterms:modified>
</cp:coreProperties>
</file>